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920" windowWidth="19240" windowHeight="12260" tabRatio="647" activeTab="0"/>
  </bookViews>
  <sheets>
    <sheet name="Table of Contents" sheetId="1" r:id="rId1"/>
    <sheet name="SQL" sheetId="2" state="hidden" r:id="rId2"/>
    <sheet name="Supplier Rating Calculator" sheetId="3" r:id="rId3"/>
    <sheet name="SRS algorithm" sheetId="4" r:id="rId4"/>
  </sheets>
  <definedNames>
    <definedName name="OLE_LINK1" localSheetId="3">'SRS algorithm'!$A$1</definedName>
    <definedName name="OLE_LINK2" localSheetId="3">'SRS algorithm'!$A$14</definedName>
    <definedName name="_xlnm.Print_Area" localSheetId="2">'Supplier Rating Calculator'!$A$1:$J$39</definedName>
  </definedNames>
  <calcPr fullCalcOnLoad="1"/>
</workbook>
</file>

<file path=xl/comments2.xml><?xml version="1.0" encoding="utf-8"?>
<comments xmlns="http://schemas.openxmlformats.org/spreadsheetml/2006/main">
  <authors>
    <author>Stephen Minton</author>
  </authors>
  <commentList>
    <comment ref="A1" authorId="0">
      <text>
        <r>
          <rPr>
            <b/>
            <sz val="8"/>
            <rFont val="Tahoma"/>
            <family val="0"/>
          </rPr>
          <t>Stephen Minton:</t>
        </r>
        <r>
          <rPr>
            <sz val="8"/>
            <rFont val="Tahoma"/>
            <family val="0"/>
          </rPr>
          <t xml:space="preserve">
Select Time_dk,
    legacy_sup_dk,
  plant_location_dk,
  total_failures_roll_12_mon,
  parts_recd_roll_12_mon,
  lots_accepted_roll_12_mon,
  lar_lots_recd_roll_12_mon,
  scar_count_roll_12_mon,
  deliv_rating_sum_roll_12_mon,
  lots_recd_roll_12_mon,
  total_rating_roll_12_mon,
  delivery_rating_roll_12_mon,
  otd_rating_roll_12_mon,
  quality_rating_roll_12_mon,
  ppm_rating_roll_12_mon,
  lar_rating_roll_12_mon,
  scar_rating_roll_12_mon,
  dts_rating_roll_12_mon
from srs_legacy_site_ratings
where time_dk = 34
and   plant_location_dk = 56
and    SCAR_COUNT_ROLL_12_MON = 1  </t>
        </r>
      </text>
    </comment>
  </commentList>
</comments>
</file>

<file path=xl/sharedStrings.xml><?xml version="1.0" encoding="utf-8"?>
<sst xmlns="http://schemas.openxmlformats.org/spreadsheetml/2006/main" count="79" uniqueCount="69">
  <si>
    <t>Calculated PPM</t>
  </si>
  <si>
    <t>Calculated LAR</t>
  </si>
  <si>
    <t>Calculated Process Sigma Score</t>
  </si>
  <si>
    <t>Quantity Supplier Corrective Action Requests (SCAR)</t>
  </si>
  <si>
    <t>Calculated SCAR Score</t>
  </si>
  <si>
    <t>Calculated Delivery Rating</t>
  </si>
  <si>
    <t>On-time delivery rating</t>
  </si>
  <si>
    <t>Parts received past 12 months</t>
  </si>
  <si>
    <t>Total failures past 12 months</t>
  </si>
  <si>
    <t>Lots accepted past 12 months</t>
  </si>
  <si>
    <t>Total lots received past 12 months</t>
  </si>
  <si>
    <t>12 month delivery rating sum</t>
  </si>
  <si>
    <r>
      <t xml:space="preserve">If calculated PPM </t>
    </r>
    <r>
      <rPr>
        <sz val="10"/>
        <rFont val="Symbol"/>
        <family val="1"/>
      </rPr>
      <t>³</t>
    </r>
    <r>
      <rPr>
        <sz val="10"/>
        <rFont val="Times New Roman"/>
        <family val="1"/>
      </rPr>
      <t xml:space="preserve"> 500,000:</t>
    </r>
  </si>
  <si>
    <t>QR = 0.545 * (PSS) + 0.273 * (LAR) + (SCAR)</t>
  </si>
  <si>
    <t>SCAR = 0.182 if 0 non-responses to a SCAR during past 12 months</t>
  </si>
  <si>
    <t>Scoring Element Score</t>
  </si>
  <si>
    <t>SRS QUANTITATIVE RATING CALCULATOR</t>
  </si>
  <si>
    <t>Fill in white fields with your values</t>
  </si>
  <si>
    <t>Total Lots received past 12 months</t>
  </si>
  <si>
    <t>Supplier Rating System (SRS) Algorithm (information only)</t>
  </si>
  <si>
    <t>Supplier Rating Calculator</t>
  </si>
  <si>
    <t>Number of SCARs dispositioned as "punitive" over the last 12 months</t>
  </si>
  <si>
    <t>Scoring elements and their weights</t>
  </si>
  <si>
    <t>Quality</t>
  </si>
  <si>
    <t>Delivery</t>
  </si>
  <si>
    <t>LAR</t>
  </si>
  <si>
    <t>Table of Contents</t>
  </si>
  <si>
    <t>Supplier Rating System, Total Rating Calculator</t>
  </si>
  <si>
    <t>Run this query to get data to plug in:</t>
  </si>
  <si>
    <t>PPM</t>
  </si>
  <si>
    <t xml:space="preserve">  Delivery Rating = </t>
  </si>
  <si>
    <t xml:space="preserve">Quality Rating = </t>
  </si>
  <si>
    <t>Rating Type</t>
  </si>
  <si>
    <t>Supplier Performance Index Multiplier =</t>
  </si>
  <si>
    <t xml:space="preserve">Quantitative Rating = </t>
  </si>
  <si>
    <t>Supplier Rating System (SRS) Algorithm</t>
  </si>
  <si>
    <t>Let:</t>
  </si>
  <si>
    <t>1. R = SRS Quantitative Rating</t>
  </si>
  <si>
    <t>2. QR = SRS Quality Rating</t>
  </si>
  <si>
    <t>3. DR = SRS Delivery Rating</t>
  </si>
  <si>
    <t>4. PSS = Process Sigma Score</t>
  </si>
  <si>
    <t>5. SCAR = SCAR Score</t>
  </si>
  <si>
    <t>6. RS = Receipt score for an individual lot received</t>
  </si>
  <si>
    <t>7. TL = Total number of lots received over the past 12 months</t>
  </si>
  <si>
    <t>8. PPM = Parts Per Million</t>
  </si>
  <si>
    <t>9. LAR = Lot Acceptance Rate</t>
  </si>
  <si>
    <t>Supplier ratings are calculated as follows:</t>
  </si>
  <si>
    <t>; for n lots received over the last 12 months</t>
  </si>
  <si>
    <t>For an individual receipt, RS is equal to the following:</t>
  </si>
  <si>
    <r>
      <t>PSS</t>
    </r>
    <r>
      <rPr>
        <sz val="10"/>
        <rFont val="Times New Roman"/>
        <family val="1"/>
      </rPr>
      <t xml:space="preserve"> = 0     </t>
    </r>
  </si>
  <si>
    <t>If calculated PPM &lt; 500,000:</t>
  </si>
  <si>
    <t>SCAR = 0.12 if 1 non-response to a SCAR during past 12 months</t>
  </si>
  <si>
    <t>SCAR = 0.06 if 2 non-responses to a SCAR during past 12 months</t>
  </si>
  <si>
    <t>SCAR = 0.00 if &gt; 2 non-responses to a SCAR during past 12 months</t>
  </si>
  <si>
    <t>R = 0.60 * (QR) + 0.40 * (DR)</t>
  </si>
  <si>
    <t xml:space="preserve">RS = 1.00 if shipment received 5 days early to 0 days late, </t>
  </si>
  <si>
    <t>RS = 1.00 if early shipment indicator is set to Y and shipment received infinite days early to 0 days late</t>
  </si>
  <si>
    <t>RS = 0.80 if early shipment indicator is set to N and shipment received &gt;5 and ≤ 10 days early</t>
  </si>
  <si>
    <t>RS = 0.60 if early shipment indicator is set to N and shipment received &gt; 10 and ≤ 15 days early</t>
  </si>
  <si>
    <t>RS = 0.40 if early shipment indicator is set to N and shipment received &gt; 15 and ≤ 20 days early</t>
  </si>
  <si>
    <t>RS = 0.20 if early shipment indicator is set to N and shipment received &gt; 20 and ≤ 25 days early</t>
  </si>
  <si>
    <t>RS = 0.00 if early shipment indicator is set to N and shipment received &gt; 25 days early</t>
  </si>
  <si>
    <t xml:space="preserve"> </t>
  </si>
  <si>
    <t xml:space="preserve">     Source, Incoming, Floor failures</t>
  </si>
  <si>
    <t xml:space="preserve">     Incoming lot Acceptance</t>
  </si>
  <si>
    <t xml:space="preserve">     SCAR</t>
  </si>
  <si>
    <t xml:space="preserve">     On-time Delivery Rating</t>
  </si>
  <si>
    <t>Quality Rating Elements</t>
  </si>
  <si>
    <t>Delivery Rating Elements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</si>
</sst>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0.00000"/>
    <numFmt numFmtId="169" formatCode="0.0000"/>
    <numFmt numFmtId="170" formatCode="0.000000000000000%"/>
    <numFmt numFmtId="171" formatCode="0.00000000000000%"/>
    <numFmt numFmtId="172" formatCode="0.0000000000000%"/>
    <numFmt numFmtId="173" formatCode="0.000000000000%"/>
    <numFmt numFmtId="174" formatCode="0.00000000000%"/>
    <numFmt numFmtId="175" formatCode="0.0000000000%"/>
    <numFmt numFmtId="176" formatCode="0.000000000%"/>
    <numFmt numFmtId="177" formatCode="0.00000000%"/>
    <numFmt numFmtId="178" formatCode="0.0000000%"/>
    <numFmt numFmtId="179" formatCode="0.000000%"/>
    <numFmt numFmtId="180" formatCode="0.00000%"/>
    <numFmt numFmtId="181" formatCode="0.0000%"/>
    <numFmt numFmtId="182" formatCode="0.000%"/>
    <numFmt numFmtId="183" formatCode="0.0%"/>
    <numFmt numFmtId="184" formatCode="0.000000"/>
    <numFmt numFmtId="185" formatCode="0.0000000"/>
    <numFmt numFmtId="186" formatCode="_(* #,##0.0_);_(* \(#,##0.0\);_(* &quot;-&quot;?_);_(@_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0.00000000"/>
    <numFmt numFmtId="192" formatCode="0.0000000000000000%"/>
    <numFmt numFmtId="193" formatCode="&quot;$&quot;#,##0.00"/>
    <numFmt numFmtId="194" formatCode="mmmm\ d\,\ yyyy"/>
    <numFmt numFmtId="195" formatCode="00000"/>
    <numFmt numFmtId="196" formatCode="000"/>
    <numFmt numFmtId="197" formatCode="0000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mmm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E+00"/>
    <numFmt numFmtId="206" formatCode="0.000E+00"/>
    <numFmt numFmtId="207" formatCode="0.0000E+00"/>
    <numFmt numFmtId="208" formatCode="0.00000E+00"/>
    <numFmt numFmtId="209" formatCode="0.000000E+00"/>
    <numFmt numFmtId="210" formatCode="0.0000000E+00"/>
    <numFmt numFmtId="211" formatCode="0.00000000E+00"/>
    <numFmt numFmtId="212" formatCode="0.000000000E+0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0"/>
    </font>
    <font>
      <sz val="10"/>
      <name val="Symbol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6" fontId="0" fillId="0" borderId="1" xfId="15" applyNumberFormat="1" applyFill="1" applyBorder="1" applyAlignment="1" applyProtection="1">
      <alignment horizontal="center"/>
      <protection locked="0"/>
    </xf>
    <xf numFmtId="9" fontId="0" fillId="2" borderId="0" xfId="2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183" fontId="4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183" fontId="4" fillId="2" borderId="0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horizontal="center"/>
    </xf>
    <xf numFmtId="166" fontId="0" fillId="2" borderId="1" xfId="15" applyNumberFormat="1" applyFill="1" applyBorder="1" applyAlignment="1">
      <alignment horizontal="center"/>
    </xf>
    <xf numFmtId="183" fontId="4" fillId="2" borderId="1" xfId="0" applyNumberFormat="1" applyFont="1" applyFill="1" applyBorder="1" applyAlignment="1">
      <alignment horizontal="center"/>
    </xf>
    <xf numFmtId="183" fontId="5" fillId="2" borderId="0" xfId="21" applyNumberFormat="1" applyFont="1" applyFill="1" applyBorder="1" applyAlignment="1">
      <alignment horizontal="center"/>
    </xf>
    <xf numFmtId="183" fontId="5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9" fontId="0" fillId="2" borderId="0" xfId="2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9" fontId="0" fillId="2" borderId="0" xfId="21" applyFill="1" applyAlignment="1">
      <alignment horizontal="center"/>
    </xf>
    <xf numFmtId="0" fontId="0" fillId="2" borderId="0" xfId="0" applyFont="1" applyFill="1" applyAlignment="1">
      <alignment horizontal="center"/>
    </xf>
    <xf numFmtId="166" fontId="0" fillId="3" borderId="1" xfId="15" applyNumberFormat="1" applyFill="1" applyBorder="1" applyAlignment="1" applyProtection="1">
      <alignment horizontal="center"/>
      <protection locked="0"/>
    </xf>
    <xf numFmtId="2" fontId="5" fillId="2" borderId="0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wrapText="1"/>
    </xf>
    <xf numFmtId="0" fontId="16" fillId="6" borderId="6" xfId="0" applyFont="1" applyFill="1" applyBorder="1" applyAlignment="1">
      <alignment horizontal="center" wrapText="1"/>
    </xf>
    <xf numFmtId="165" fontId="0" fillId="3" borderId="1" xfId="15" applyNumberFormat="1" applyFill="1" applyBorder="1" applyAlignment="1" applyProtection="1">
      <alignment horizontal="center"/>
      <protection locked="0"/>
    </xf>
    <xf numFmtId="0" fontId="7" fillId="7" borderId="0" xfId="0" applyFont="1" applyFill="1" applyAlignment="1">
      <alignment/>
    </xf>
    <xf numFmtId="0" fontId="13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4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13" fillId="7" borderId="0" xfId="0" applyFont="1" applyFill="1" applyAlignment="1">
      <alignment horizontal="left" indent="1"/>
    </xf>
    <xf numFmtId="0" fontId="15" fillId="7" borderId="0" xfId="0" applyFont="1" applyFill="1" applyAlignment="1">
      <alignment/>
    </xf>
    <xf numFmtId="0" fontId="0" fillId="7" borderId="0" xfId="0" applyFill="1" applyAlignment="1">
      <alignment/>
    </xf>
    <xf numFmtId="0" fontId="6" fillId="7" borderId="0" xfId="0" applyFont="1" applyFill="1" applyAlignment="1">
      <alignment/>
    </xf>
    <xf numFmtId="0" fontId="3" fillId="7" borderId="2" xfId="0" applyFont="1" applyFill="1" applyBorder="1" applyAlignment="1">
      <alignment horizontal="left"/>
    </xf>
    <xf numFmtId="0" fontId="3" fillId="7" borderId="7" xfId="0" applyFont="1" applyFill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center" vertical="top"/>
    </xf>
    <xf numFmtId="0" fontId="0" fillId="7" borderId="9" xfId="0" applyFill="1" applyBorder="1" applyAlignment="1">
      <alignment horizontal="center" vertical="top"/>
    </xf>
    <xf numFmtId="0" fontId="0" fillId="7" borderId="3" xfId="0" applyFill="1" applyBorder="1" applyAlignment="1">
      <alignment horizontal="left"/>
    </xf>
    <xf numFmtId="9" fontId="3" fillId="7" borderId="0" xfId="21" applyFont="1" applyFill="1" applyBorder="1" applyAlignment="1">
      <alignment horizontal="left"/>
    </xf>
    <xf numFmtId="9" fontId="0" fillId="7" borderId="0" xfId="21" applyFont="1" applyFill="1" applyBorder="1" applyAlignment="1">
      <alignment horizontal="center"/>
    </xf>
    <xf numFmtId="9" fontId="0" fillId="7" borderId="9" xfId="21" applyFon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183" fontId="0" fillId="7" borderId="0" xfId="21" applyNumberFormat="1" applyFill="1" applyBorder="1" applyAlignment="1">
      <alignment/>
    </xf>
    <xf numFmtId="9" fontId="0" fillId="7" borderId="9" xfId="21" applyFill="1" applyBorder="1" applyAlignment="1">
      <alignment/>
    </xf>
    <xf numFmtId="9" fontId="3" fillId="7" borderId="0" xfId="21" applyFont="1" applyFill="1" applyBorder="1" applyAlignment="1">
      <alignment/>
    </xf>
    <xf numFmtId="0" fontId="3" fillId="7" borderId="9" xfId="0" applyFont="1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83" fontId="0" fillId="7" borderId="0" xfId="0" applyNumberFormat="1" applyFill="1" applyBorder="1" applyAlignment="1">
      <alignment horizontal="right"/>
    </xf>
    <xf numFmtId="0" fontId="3" fillId="7" borderId="4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2" fillId="0" borderId="0" xfId="20" applyFont="1" applyBorder="1" applyAlignment="1">
      <alignment horizontal="center"/>
    </xf>
    <xf numFmtId="0" fontId="2" fillId="0" borderId="0" xfId="20" applyFont="1" applyBorder="1" applyAlignment="1">
      <alignment horizontal="center" vertical="center"/>
    </xf>
    <xf numFmtId="9" fontId="0" fillId="2" borderId="0" xfId="2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9" fontId="0" fillId="2" borderId="0" xfId="21" applyFont="1" applyFill="1" applyAlignment="1" applyProtection="1">
      <alignment horizontal="center" vertical="top" wrapText="1"/>
      <protection/>
    </xf>
    <xf numFmtId="0" fontId="4" fillId="2" borderId="0" xfId="0" applyFont="1" applyFill="1" applyAlignment="1" applyProtection="1">
      <alignment horizontal="center"/>
      <protection/>
    </xf>
    <xf numFmtId="183" fontId="4" fillId="2" borderId="0" xfId="0" applyNumberFormat="1" applyFont="1" applyFill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166" fontId="7" fillId="0" borderId="12" xfId="15" applyNumberFormat="1" applyFont="1" applyFill="1" applyBorder="1" applyAlignment="1" applyProtection="1">
      <alignment horizontal="center" vertical="top"/>
      <protection/>
    </xf>
    <xf numFmtId="166" fontId="7" fillId="0" borderId="13" xfId="15" applyNumberFormat="1" applyFont="1" applyFill="1" applyBorder="1" applyAlignment="1" applyProtection="1">
      <alignment horizontal="center" vertical="top"/>
      <protection/>
    </xf>
    <xf numFmtId="0" fontId="8" fillId="2" borderId="0" xfId="0" applyFont="1" applyFill="1" applyBorder="1" applyAlignment="1" applyProtection="1">
      <alignment horizontal="center"/>
      <protection/>
    </xf>
    <xf numFmtId="183" fontId="4" fillId="2" borderId="14" xfId="0" applyNumberFormat="1" applyFont="1" applyFill="1" applyBorder="1" applyAlignment="1">
      <alignment horizontal="center"/>
    </xf>
    <xf numFmtId="183" fontId="4" fillId="2" borderId="0" xfId="0" applyNumberFormat="1" applyFont="1" applyFill="1" applyBorder="1" applyAlignment="1">
      <alignment horizontal="center"/>
    </xf>
    <xf numFmtId="183" fontId="4" fillId="2" borderId="15" xfId="0" applyNumberFormat="1" applyFont="1" applyFill="1" applyBorder="1" applyAlignment="1">
      <alignment horizontal="center"/>
    </xf>
    <xf numFmtId="0" fontId="5" fillId="2" borderId="16" xfId="0" applyFont="1" applyFill="1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/>
      <protection/>
    </xf>
    <xf numFmtId="183" fontId="5" fillId="2" borderId="0" xfId="0" applyNumberFormat="1" applyFont="1" applyFill="1" applyBorder="1" applyAlignment="1" applyProtection="1">
      <alignment horizontal="center" wrapText="1"/>
      <protection/>
    </xf>
    <xf numFmtId="0" fontId="3" fillId="2" borderId="18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2" borderId="21" xfId="0" applyFont="1" applyFill="1" applyBorder="1" applyAlignment="1">
      <alignment horizontal="right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3" fontId="19" fillId="8" borderId="24" xfId="0" applyNumberFormat="1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183" fontId="5" fillId="7" borderId="25" xfId="21" applyNumberFormat="1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16" fillId="6" borderId="27" xfId="0" applyFont="1" applyFill="1" applyBorder="1" applyAlignment="1">
      <alignment/>
    </xf>
    <xf numFmtId="0" fontId="16" fillId="6" borderId="6" xfId="0" applyFont="1" applyFill="1" applyBorder="1" applyAlignment="1">
      <alignment/>
    </xf>
    <xf numFmtId="0" fontId="7" fillId="7" borderId="28" xfId="0" applyFont="1" applyFill="1" applyBorder="1" applyAlignment="1">
      <alignment horizontal="right"/>
    </xf>
    <xf numFmtId="0" fontId="7" fillId="7" borderId="19" xfId="0" applyFont="1" applyFill="1" applyBorder="1" applyAlignment="1">
      <alignment horizontal="right"/>
    </xf>
    <xf numFmtId="0" fontId="7" fillId="7" borderId="16" xfId="0" applyFont="1" applyFill="1" applyBorder="1" applyAlignment="1">
      <alignment horizontal="right"/>
    </xf>
    <xf numFmtId="0" fontId="7" fillId="7" borderId="4" xfId="0" applyFont="1" applyFill="1" applyBorder="1" applyAlignment="1">
      <alignment horizontal="right"/>
    </xf>
    <xf numFmtId="0" fontId="7" fillId="7" borderId="10" xfId="0" applyFont="1" applyFill="1" applyBorder="1" applyAlignment="1">
      <alignment horizontal="right"/>
    </xf>
    <xf numFmtId="0" fontId="7" fillId="7" borderId="29" xfId="0" applyFont="1" applyFill="1" applyBorder="1" applyAlignment="1">
      <alignment horizontal="right"/>
    </xf>
    <xf numFmtId="0" fontId="7" fillId="7" borderId="18" xfId="0" applyFont="1" applyFill="1" applyBorder="1" applyAlignment="1">
      <alignment horizontal="right"/>
    </xf>
    <xf numFmtId="0" fontId="6" fillId="7" borderId="19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6" fillId="7" borderId="30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183" fontId="18" fillId="7" borderId="24" xfId="21" applyNumberFormat="1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83" fontId="7" fillId="8" borderId="18" xfId="0" applyNumberFormat="1" applyFont="1" applyFill="1" applyBorder="1" applyAlignment="1">
      <alignment horizontal="right"/>
    </xf>
    <xf numFmtId="0" fontId="6" fillId="8" borderId="19" xfId="0" applyFont="1" applyFill="1" applyBorder="1" applyAlignment="1">
      <alignment/>
    </xf>
    <xf numFmtId="0" fontId="6" fillId="8" borderId="16" xfId="0" applyFont="1" applyFill="1" applyBorder="1" applyAlignment="1">
      <alignment/>
    </xf>
    <xf numFmtId="0" fontId="6" fillId="8" borderId="30" xfId="0" applyFont="1" applyFill="1" applyBorder="1" applyAlignment="1">
      <alignment/>
    </xf>
    <xf numFmtId="0" fontId="6" fillId="8" borderId="12" xfId="0" applyFont="1" applyFill="1" applyBorder="1" applyAlignment="1">
      <alignment/>
    </xf>
    <xf numFmtId="0" fontId="6" fillId="8" borderId="13" xfId="0" applyFont="1" applyFill="1" applyBorder="1" applyAlignment="1">
      <alignment/>
    </xf>
    <xf numFmtId="183" fontId="4" fillId="2" borderId="25" xfId="0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183" fontId="4" fillId="2" borderId="27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7" borderId="32" xfId="0" applyFont="1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/>
    </xf>
    <xf numFmtId="0" fontId="16" fillId="4" borderId="34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183" fontId="4" fillId="2" borderId="1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16" fillId="5" borderId="1" xfId="0" applyFont="1" applyFill="1" applyBorder="1" applyAlignment="1">
      <alignment horizontal="center" wrapText="1"/>
    </xf>
    <xf numFmtId="183" fontId="0" fillId="2" borderId="1" xfId="21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9" borderId="1" xfId="0" applyFont="1" applyFill="1" applyBorder="1" applyAlignment="1">
      <alignment vertical="center" wrapText="1"/>
    </xf>
    <xf numFmtId="0" fontId="16" fillId="9" borderId="1" xfId="0" applyFont="1" applyFill="1" applyBorder="1" applyAlignment="1">
      <alignment vertical="center"/>
    </xf>
    <xf numFmtId="166" fontId="16" fillId="9" borderId="1" xfId="15" applyNumberFormat="1" applyFont="1" applyFill="1" applyBorder="1" applyAlignment="1" applyProtection="1">
      <alignment horizontal="center"/>
      <protection/>
    </xf>
    <xf numFmtId="0" fontId="16" fillId="9" borderId="1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 locked="0"/>
    </xf>
    <xf numFmtId="183" fontId="16" fillId="9" borderId="1" xfId="21" applyNumberFormat="1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5" borderId="24" xfId="0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/>
    </xf>
    <xf numFmtId="183" fontId="0" fillId="2" borderId="1" xfId="2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22</xdr:row>
      <xdr:rowOff>104775</xdr:rowOff>
    </xdr:from>
    <xdr:to>
      <xdr:col>9</xdr:col>
      <xdr:colOff>419100</xdr:colOff>
      <xdr:row>25</xdr:row>
      <xdr:rowOff>104775</xdr:rowOff>
    </xdr:to>
    <xdr:sp>
      <xdr:nvSpPr>
        <xdr:cNvPr id="1" name="AutoShape 8"/>
        <xdr:cNvSpPr>
          <a:spLocks/>
        </xdr:cNvSpPr>
      </xdr:nvSpPr>
      <xdr:spPr>
        <a:xfrm>
          <a:off x="4610100" y="3629025"/>
          <a:ext cx="1295400" cy="514350"/>
        </a:xfrm>
        <a:prstGeom prst="rightArrow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Example</a:t>
          </a:r>
        </a:p>
      </xdr:txBody>
    </xdr:sp>
    <xdr:clientData/>
  </xdr:twoCellAnchor>
  <xdr:twoCellAnchor>
    <xdr:from>
      <xdr:col>9</xdr:col>
      <xdr:colOff>514350</xdr:colOff>
      <xdr:row>9</xdr:row>
      <xdr:rowOff>66675</xdr:rowOff>
    </xdr:from>
    <xdr:to>
      <xdr:col>12</xdr:col>
      <xdr:colOff>381000</xdr:colOff>
      <xdr:row>40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552575"/>
          <a:ext cx="169545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showGridLines="0" tabSelected="1" workbookViewId="0" topLeftCell="A2">
      <selection activeCell="A8" sqref="A8"/>
    </sheetView>
  </sheetViews>
  <sheetFormatPr defaultColWidth="11.421875" defaultRowHeight="12.75"/>
  <cols>
    <col min="1" max="1" width="139.8515625" style="6" customWidth="1"/>
    <col min="2" max="3" width="31.7109375" style="6" customWidth="1"/>
    <col min="4" max="4" width="2.28125" style="6" customWidth="1"/>
    <col min="5" max="16384" width="9.140625" style="6" customWidth="1"/>
  </cols>
  <sheetData>
    <row r="2" s="5" customFormat="1" ht="18">
      <c r="A2" s="7" t="s">
        <v>27</v>
      </c>
    </row>
    <row r="3" s="5" customFormat="1" ht="18">
      <c r="A3" s="7"/>
    </row>
    <row r="4" s="5" customFormat="1" ht="18">
      <c r="A4" s="7" t="s">
        <v>26</v>
      </c>
    </row>
    <row r="5" s="5" customFormat="1" ht="18">
      <c r="A5" s="7"/>
    </row>
    <row r="6" spans="1:3" s="2" customFormat="1" ht="12">
      <c r="A6" s="3"/>
      <c r="B6" s="3"/>
      <c r="C6" s="3"/>
    </row>
    <row r="7" s="2" customFormat="1" ht="15">
      <c r="A7" s="8" t="s">
        <v>32</v>
      </c>
    </row>
    <row r="8" spans="1:2" s="2" customFormat="1" ht="28.5" customHeight="1">
      <c r="A8" s="79" t="s">
        <v>20</v>
      </c>
      <c r="B8" s="4"/>
    </row>
    <row r="9" ht="12">
      <c r="A9" s="78" t="s">
        <v>19</v>
      </c>
    </row>
  </sheetData>
  <hyperlinks>
    <hyperlink ref="A8" location="'Supplier Rating Calculator'!A1" display="All Supplier Rating"/>
    <hyperlink ref="A9" location="'SRS algorithm'!A1" display="Supplier Rating System (SRS) Algorithm"/>
  </hyperlink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6" sqref="D26"/>
    </sheetView>
  </sheetViews>
  <sheetFormatPr defaultColWidth="11.421875" defaultRowHeight="12.75"/>
  <cols>
    <col min="1" max="16384" width="8.8515625" style="0" customWidth="1"/>
  </cols>
  <sheetData>
    <row r="1" ht="12.75">
      <c r="A1" s="1" t="s">
        <v>28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6"/>
  <sheetViews>
    <sheetView showGridLines="0" zoomScale="80" zoomScaleNormal="80" workbookViewId="0" topLeftCell="A1">
      <selection activeCell="E15" sqref="E15:F15"/>
    </sheetView>
  </sheetViews>
  <sheetFormatPr defaultColWidth="11.421875" defaultRowHeight="12.75"/>
  <cols>
    <col min="1" max="1" width="2.421875" style="10" customWidth="1"/>
    <col min="2" max="2" width="1.28515625" style="11" hidden="1" customWidth="1"/>
    <col min="3" max="3" width="11.421875" style="12" customWidth="1"/>
    <col min="4" max="4" width="33.7109375" style="11" customWidth="1"/>
    <col min="5" max="5" width="33.7109375" style="13" customWidth="1"/>
    <col min="6" max="6" width="33.8515625" style="13" customWidth="1"/>
    <col min="7" max="7" width="11.421875" style="13" customWidth="1"/>
    <col min="8" max="8" width="29.140625" style="13" customWidth="1"/>
    <col min="9" max="9" width="18.00390625" style="14" customWidth="1"/>
    <col min="10" max="10" width="13.421875" style="15" customWidth="1"/>
    <col min="11" max="11" width="14.7109375" style="16" customWidth="1"/>
    <col min="12" max="12" width="2.421875" style="17" customWidth="1"/>
    <col min="13" max="13" width="9.140625" style="11" customWidth="1"/>
    <col min="14" max="14" width="20.28125" style="11" customWidth="1"/>
    <col min="15" max="15" width="3.7109375" style="11" bestFit="1" customWidth="1"/>
    <col min="16" max="16" width="10.28125" style="11" bestFit="1" customWidth="1"/>
    <col min="17" max="17" width="28.28125" style="11" customWidth="1"/>
    <col min="18" max="18" width="4.7109375" style="11" bestFit="1" customWidth="1"/>
    <col min="19" max="20" width="3.7109375" style="11" bestFit="1" customWidth="1"/>
    <col min="21" max="16384" width="9.140625" style="11" customWidth="1"/>
  </cols>
  <sheetData>
    <row r="1" spans="1:10" ht="12">
      <c r="A1" s="80"/>
      <c r="B1" s="81"/>
      <c r="C1" s="82"/>
      <c r="D1" s="81"/>
      <c r="E1" s="83"/>
      <c r="F1" s="83"/>
      <c r="G1" s="84"/>
      <c r="H1" s="83"/>
      <c r="I1" s="85"/>
      <c r="J1" s="86"/>
    </row>
    <row r="2" spans="1:10" ht="12">
      <c r="A2" s="80"/>
      <c r="B2" s="81"/>
      <c r="C2" s="82"/>
      <c r="D2" s="81"/>
      <c r="E2" s="83"/>
      <c r="F2" s="83"/>
      <c r="G2" s="83"/>
      <c r="H2" s="83"/>
      <c r="I2" s="85"/>
      <c r="J2" s="86"/>
    </row>
    <row r="3" spans="1:10" ht="12">
      <c r="A3" s="80"/>
      <c r="B3" s="81"/>
      <c r="C3" s="82"/>
      <c r="D3" s="81"/>
      <c r="E3" s="83"/>
      <c r="F3" s="83"/>
      <c r="G3" s="83"/>
      <c r="H3" s="83"/>
      <c r="I3" s="85"/>
      <c r="J3" s="86"/>
    </row>
    <row r="4" spans="1:10" ht="12">
      <c r="A4" s="80"/>
      <c r="B4" s="81"/>
      <c r="C4" s="82"/>
      <c r="D4" s="81"/>
      <c r="E4" s="83"/>
      <c r="F4" s="83"/>
      <c r="G4" s="83"/>
      <c r="H4" s="83"/>
      <c r="I4" s="85"/>
      <c r="J4" s="86"/>
    </row>
    <row r="5" spans="1:10" ht="18">
      <c r="A5" s="80"/>
      <c r="B5" s="81"/>
      <c r="C5" s="91" t="s">
        <v>16</v>
      </c>
      <c r="D5" s="91"/>
      <c r="E5" s="91"/>
      <c r="F5" s="91"/>
      <c r="G5" s="91"/>
      <c r="H5" s="91"/>
      <c r="I5" s="91"/>
      <c r="J5" s="91"/>
    </row>
    <row r="6" spans="1:10" ht="12">
      <c r="A6" s="80"/>
      <c r="B6" s="81"/>
      <c r="C6" s="82"/>
      <c r="D6" s="81"/>
      <c r="E6" s="83"/>
      <c r="F6" s="83"/>
      <c r="G6" s="83"/>
      <c r="H6" s="83"/>
      <c r="I6" s="85"/>
      <c r="J6" s="86"/>
    </row>
    <row r="7" spans="1:10" ht="23.25" customHeight="1" thickBot="1">
      <c r="A7" s="80"/>
      <c r="B7" s="81"/>
      <c r="C7" s="89" t="s">
        <v>17</v>
      </c>
      <c r="D7" s="90"/>
      <c r="E7" s="83"/>
      <c r="F7" s="83"/>
      <c r="G7" s="83"/>
      <c r="H7" s="83"/>
      <c r="I7" s="85"/>
      <c r="J7" s="86"/>
    </row>
    <row r="8" spans="1:12" ht="12.75" customHeight="1">
      <c r="A8" s="80"/>
      <c r="B8" s="87"/>
      <c r="C8" s="98"/>
      <c r="D8" s="99"/>
      <c r="E8" s="99"/>
      <c r="F8" s="99"/>
      <c r="G8" s="99"/>
      <c r="H8" s="99"/>
      <c r="I8" s="95" t="s">
        <v>15</v>
      </c>
      <c r="J8" s="97" t="s">
        <v>62</v>
      </c>
      <c r="K8" s="19"/>
      <c r="L8" s="16"/>
    </row>
    <row r="9" spans="1:12" ht="33.75" customHeight="1" thickBot="1">
      <c r="A9" s="80"/>
      <c r="B9" s="88"/>
      <c r="C9" s="100"/>
      <c r="D9" s="101"/>
      <c r="E9" s="101"/>
      <c r="F9" s="101"/>
      <c r="G9" s="101"/>
      <c r="H9" s="101"/>
      <c r="I9" s="96"/>
      <c r="J9" s="97"/>
      <c r="L9" s="16"/>
    </row>
    <row r="10" spans="2:10" ht="22.5">
      <c r="B10" s="20"/>
      <c r="C10" s="137" t="s">
        <v>67</v>
      </c>
      <c r="D10" s="139" t="s">
        <v>29</v>
      </c>
      <c r="E10" s="40" t="s">
        <v>8</v>
      </c>
      <c r="F10" s="40" t="s">
        <v>7</v>
      </c>
      <c r="G10" s="40" t="s">
        <v>0</v>
      </c>
      <c r="H10" s="41" t="s">
        <v>2</v>
      </c>
      <c r="I10" s="94">
        <f>H11*E31</f>
        <v>0.545</v>
      </c>
      <c r="J10" s="93" t="s">
        <v>62</v>
      </c>
    </row>
    <row r="11" spans="2:11" ht="26.25" customHeight="1">
      <c r="B11" s="20"/>
      <c r="C11" s="138"/>
      <c r="D11" s="140"/>
      <c r="E11" s="9">
        <v>0</v>
      </c>
      <c r="F11" s="9">
        <v>0</v>
      </c>
      <c r="G11" s="22">
        <f>IF(E11=0,0,E11/F11*1000000)</f>
        <v>0</v>
      </c>
      <c r="H11" s="23">
        <f>IF(E11=0,1,IF(G11&gt;500000,0,0.8406+SQRT(29.37-2.221*(LN(G11))))/6.03001)</f>
        <v>1</v>
      </c>
      <c r="I11" s="92"/>
      <c r="J11" s="93"/>
      <c r="K11" s="19"/>
    </row>
    <row r="12" spans="2:10" ht="29.25" customHeight="1">
      <c r="B12" s="20"/>
      <c r="C12" s="138"/>
      <c r="D12" s="153" t="s">
        <v>25</v>
      </c>
      <c r="E12" s="42" t="s">
        <v>9</v>
      </c>
      <c r="F12" s="42" t="s">
        <v>10</v>
      </c>
      <c r="G12" s="143" t="s">
        <v>1</v>
      </c>
      <c r="H12" s="143"/>
      <c r="I12" s="92" t="e">
        <f>G13*E32</f>
        <v>#DIV/0!</v>
      </c>
      <c r="J12" s="93" t="s">
        <v>62</v>
      </c>
    </row>
    <row r="13" spans="2:10" ht="23.25" customHeight="1">
      <c r="B13" s="20"/>
      <c r="C13" s="138"/>
      <c r="D13" s="154"/>
      <c r="E13" s="37">
        <v>0</v>
      </c>
      <c r="F13" s="37">
        <v>0</v>
      </c>
      <c r="G13" s="144" t="e">
        <f>E13/F13</f>
        <v>#DIV/0!</v>
      </c>
      <c r="H13" s="145"/>
      <c r="I13" s="92"/>
      <c r="J13" s="93"/>
    </row>
    <row r="14" spans="2:10" ht="23.25" customHeight="1">
      <c r="B14" s="20"/>
      <c r="C14" s="138"/>
      <c r="D14" s="146" t="s">
        <v>3</v>
      </c>
      <c r="E14" s="148" t="s">
        <v>21</v>
      </c>
      <c r="F14" s="149"/>
      <c r="G14" s="151" t="s">
        <v>4</v>
      </c>
      <c r="H14" s="152"/>
      <c r="I14" s="133">
        <f>G15*E33</f>
        <v>0.182</v>
      </c>
      <c r="J14" s="19" t="s">
        <v>62</v>
      </c>
    </row>
    <row r="15" spans="2:10" ht="36" customHeight="1">
      <c r="B15" s="20"/>
      <c r="C15" s="138"/>
      <c r="D15" s="147"/>
      <c r="E15" s="150">
        <v>0</v>
      </c>
      <c r="F15" s="150"/>
      <c r="G15" s="141">
        <f>IF(E15=0,1,IF(E15=1,0.66,IF(E15=2,0.33,0)))</f>
        <v>1</v>
      </c>
      <c r="H15" s="142"/>
      <c r="I15" s="134"/>
      <c r="J15" s="19" t="s">
        <v>62</v>
      </c>
    </row>
    <row r="16" spans="2:10" ht="12.75" customHeight="1">
      <c r="B16" s="20"/>
      <c r="C16" s="111" t="s">
        <v>31</v>
      </c>
      <c r="D16" s="112"/>
      <c r="E16" s="112"/>
      <c r="F16" s="112"/>
      <c r="G16" s="112"/>
      <c r="H16" s="113"/>
      <c r="I16" s="107" t="e">
        <f>SUM(I10:I14)</f>
        <v>#DIV/0!</v>
      </c>
      <c r="J16" s="25" t="s">
        <v>62</v>
      </c>
    </row>
    <row r="17" spans="2:10" ht="13.5" customHeight="1" thickBot="1">
      <c r="B17" s="20"/>
      <c r="C17" s="114"/>
      <c r="D17" s="115"/>
      <c r="E17" s="115"/>
      <c r="F17" s="115"/>
      <c r="G17" s="115"/>
      <c r="H17" s="116"/>
      <c r="I17" s="108"/>
      <c r="J17" s="25"/>
    </row>
    <row r="18" spans="2:10" ht="12">
      <c r="B18" s="20"/>
      <c r="C18" s="125" t="s">
        <v>68</v>
      </c>
      <c r="D18" s="109" t="s">
        <v>6</v>
      </c>
      <c r="E18" s="43" t="s">
        <v>11</v>
      </c>
      <c r="F18" s="43" t="s">
        <v>18</v>
      </c>
      <c r="G18" s="155" t="s">
        <v>5</v>
      </c>
      <c r="H18" s="155"/>
      <c r="I18" s="135" t="e">
        <f>G19*E36</f>
        <v>#DIV/0!</v>
      </c>
      <c r="J18" s="25"/>
    </row>
    <row r="19" spans="2:10" ht="25.5" customHeight="1">
      <c r="B19" s="20"/>
      <c r="C19" s="126"/>
      <c r="D19" s="110"/>
      <c r="E19" s="44">
        <v>0</v>
      </c>
      <c r="F19" s="37">
        <v>0</v>
      </c>
      <c r="G19" s="156" t="e">
        <f>E19/F19</f>
        <v>#DIV/0!</v>
      </c>
      <c r="H19" s="157"/>
      <c r="I19" s="136"/>
      <c r="J19" s="25" t="s">
        <v>62</v>
      </c>
    </row>
    <row r="20" spans="2:10" ht="12">
      <c r="B20" s="20"/>
      <c r="C20" s="117" t="s">
        <v>30</v>
      </c>
      <c r="D20" s="118"/>
      <c r="E20" s="118"/>
      <c r="F20" s="118"/>
      <c r="G20" s="118"/>
      <c r="H20" s="119"/>
      <c r="I20" s="123" t="e">
        <f>I18</f>
        <v>#DIV/0!</v>
      </c>
      <c r="J20" s="19"/>
    </row>
    <row r="21" spans="2:10" ht="12">
      <c r="B21" s="20"/>
      <c r="C21" s="120"/>
      <c r="D21" s="121"/>
      <c r="E21" s="121"/>
      <c r="F21" s="121"/>
      <c r="G21" s="121"/>
      <c r="H21" s="122"/>
      <c r="I21" s="124"/>
      <c r="J21" s="19"/>
    </row>
    <row r="22" spans="2:11" ht="12">
      <c r="B22" s="20"/>
      <c r="C22" s="127" t="s">
        <v>34</v>
      </c>
      <c r="D22" s="128"/>
      <c r="E22" s="128"/>
      <c r="F22" s="128"/>
      <c r="G22" s="128"/>
      <c r="H22" s="129"/>
      <c r="I22" s="105" t="e">
        <f>0.6*I16+0.4*I20</f>
        <v>#DIV/0!</v>
      </c>
      <c r="J22" s="24" t="s">
        <v>62</v>
      </c>
      <c r="K22" s="26"/>
    </row>
    <row r="23" spans="2:10" ht="12">
      <c r="B23" s="20"/>
      <c r="C23" s="130"/>
      <c r="D23" s="131"/>
      <c r="E23" s="131"/>
      <c r="F23" s="131"/>
      <c r="G23" s="131"/>
      <c r="H23" s="132"/>
      <c r="I23" s="106"/>
      <c r="J23" s="19"/>
    </row>
    <row r="24" spans="2:10" ht="28.5" customHeight="1">
      <c r="B24" s="20"/>
      <c r="C24" s="102" t="s">
        <v>33</v>
      </c>
      <c r="D24" s="103"/>
      <c r="E24" s="103"/>
      <c r="F24" s="103"/>
      <c r="G24" s="103"/>
      <c r="H24" s="104"/>
      <c r="I24" s="39" t="e">
        <f>1/I22</f>
        <v>#DIV/0!</v>
      </c>
      <c r="J24" s="38" t="s">
        <v>62</v>
      </c>
    </row>
    <row r="25" spans="1:12" s="17" customFormat="1" ht="12">
      <c r="A25" s="28"/>
      <c r="C25" s="29"/>
      <c r="E25" s="21"/>
      <c r="F25" s="21"/>
      <c r="G25" s="21"/>
      <c r="H25" s="21"/>
      <c r="I25" s="27"/>
      <c r="J25" s="25"/>
      <c r="K25" s="25"/>
      <c r="L25" s="16"/>
    </row>
    <row r="26" ht="12">
      <c r="C26" s="30"/>
    </row>
    <row r="27" spans="3:41" ht="12.75" thickBot="1">
      <c r="C27" s="30"/>
      <c r="AK27" s="10"/>
      <c r="AM27" s="12"/>
      <c r="AO27" s="13"/>
    </row>
    <row r="28" spans="2:13" ht="12">
      <c r="B28" s="18"/>
      <c r="C28" s="54"/>
      <c r="D28" s="55" t="s">
        <v>22</v>
      </c>
      <c r="E28" s="56"/>
      <c r="F28" s="57"/>
      <c r="L28" s="16"/>
      <c r="M28" s="12"/>
    </row>
    <row r="29" spans="2:13" ht="12">
      <c r="B29" s="20"/>
      <c r="C29" s="58"/>
      <c r="D29" s="59"/>
      <c r="E29" s="60"/>
      <c r="F29" s="61"/>
      <c r="L29" s="31"/>
      <c r="M29" s="32"/>
    </row>
    <row r="30" spans="2:13" ht="12">
      <c r="B30" s="20"/>
      <c r="C30" s="62" t="s">
        <v>23</v>
      </c>
      <c r="D30" s="63">
        <v>0.6</v>
      </c>
      <c r="E30" s="64"/>
      <c r="F30" s="65"/>
      <c r="L30" s="31"/>
      <c r="M30" s="32"/>
    </row>
    <row r="31" spans="2:13" ht="12">
      <c r="B31" s="20"/>
      <c r="C31" s="62"/>
      <c r="D31" s="66" t="s">
        <v>63</v>
      </c>
      <c r="E31" s="67">
        <v>0.545</v>
      </c>
      <c r="F31" s="68"/>
      <c r="L31" s="31"/>
      <c r="M31" s="32"/>
    </row>
    <row r="32" spans="2:13" ht="12">
      <c r="B32" s="20"/>
      <c r="C32" s="62"/>
      <c r="D32" s="66" t="s">
        <v>64</v>
      </c>
      <c r="E32" s="67">
        <v>0.273</v>
      </c>
      <c r="F32" s="68"/>
      <c r="L32" s="31"/>
      <c r="M32" s="32"/>
    </row>
    <row r="33" spans="2:13" ht="12">
      <c r="B33" s="20"/>
      <c r="C33" s="62"/>
      <c r="D33" s="66" t="s">
        <v>65</v>
      </c>
      <c r="E33" s="67">
        <v>0.182</v>
      </c>
      <c r="F33" s="68"/>
      <c r="L33" s="31"/>
      <c r="M33" s="32"/>
    </row>
    <row r="34" spans="2:13" ht="12">
      <c r="B34" s="20"/>
      <c r="C34" s="62"/>
      <c r="D34" s="59"/>
      <c r="E34" s="69" t="s">
        <v>62</v>
      </c>
      <c r="F34" s="70" t="s">
        <v>62</v>
      </c>
      <c r="L34" s="31"/>
      <c r="M34" s="32"/>
    </row>
    <row r="35" spans="2:13" ht="12">
      <c r="B35" s="20"/>
      <c r="C35" s="62" t="s">
        <v>24</v>
      </c>
      <c r="D35" s="63">
        <v>0.4</v>
      </c>
      <c r="E35" s="71"/>
      <c r="F35" s="72"/>
      <c r="L35" s="31"/>
      <c r="M35" s="32"/>
    </row>
    <row r="36" spans="2:13" ht="12">
      <c r="B36" s="20"/>
      <c r="C36" s="58"/>
      <c r="D36" s="66" t="s">
        <v>66</v>
      </c>
      <c r="E36" s="73">
        <v>1</v>
      </c>
      <c r="F36" s="72"/>
      <c r="L36" s="31"/>
      <c r="M36" s="32"/>
    </row>
    <row r="37" spans="2:13" ht="12.75" thickBot="1">
      <c r="B37" s="33"/>
      <c r="C37" s="74"/>
      <c r="D37" s="75"/>
      <c r="E37" s="76"/>
      <c r="F37" s="77"/>
      <c r="L37" s="31"/>
      <c r="M37" s="32"/>
    </row>
    <row r="38" spans="12:13" ht="12">
      <c r="L38" s="31"/>
      <c r="M38" s="32"/>
    </row>
    <row r="39" spans="12:13" ht="12">
      <c r="L39" s="31"/>
      <c r="M39" s="32"/>
    </row>
    <row r="40" spans="12:13" ht="12">
      <c r="L40" s="31"/>
      <c r="M40" s="32"/>
    </row>
    <row r="41" spans="12:13" ht="12">
      <c r="L41" s="31"/>
      <c r="M41" s="32"/>
    </row>
    <row r="42" spans="12:13" ht="12">
      <c r="L42" s="31"/>
      <c r="M42" s="32"/>
    </row>
    <row r="43" spans="12:13" ht="12">
      <c r="L43" s="31"/>
      <c r="M43" s="32"/>
    </row>
    <row r="44" spans="12:13" ht="12">
      <c r="L44" s="31"/>
      <c r="M44" s="32"/>
    </row>
    <row r="45" spans="12:13" ht="12">
      <c r="L45" s="31"/>
      <c r="M45" s="32"/>
    </row>
    <row r="46" spans="12:13" ht="12">
      <c r="L46" s="31"/>
      <c r="M46" s="32"/>
    </row>
    <row r="47" spans="12:18" ht="12">
      <c r="L47" s="31"/>
      <c r="M47" s="32"/>
      <c r="N47" s="34"/>
      <c r="O47" s="35"/>
      <c r="P47" s="35"/>
      <c r="Q47" s="34"/>
      <c r="R47" s="35"/>
    </row>
    <row r="48" spans="12:13" ht="12">
      <c r="L48" s="31"/>
      <c r="M48" s="32"/>
    </row>
    <row r="49" spans="12:18" ht="12">
      <c r="L49" s="31"/>
      <c r="M49" s="32"/>
      <c r="N49" s="36"/>
      <c r="O49" s="36"/>
      <c r="P49" s="36"/>
      <c r="Q49" s="36"/>
      <c r="R49" s="13"/>
    </row>
    <row r="50" spans="12:18" ht="12">
      <c r="L50" s="31"/>
      <c r="M50" s="32"/>
      <c r="N50" s="36"/>
      <c r="O50" s="36"/>
      <c r="P50" s="36"/>
      <c r="Q50" s="36"/>
      <c r="R50" s="13"/>
    </row>
    <row r="51" spans="12:18" ht="12">
      <c r="L51" s="31"/>
      <c r="M51" s="32"/>
      <c r="N51" s="36"/>
      <c r="O51" s="36"/>
      <c r="P51" s="36"/>
      <c r="Q51" s="36"/>
      <c r="R51" s="13"/>
    </row>
    <row r="52" spans="12:18" ht="12">
      <c r="L52" s="31"/>
      <c r="M52" s="32"/>
      <c r="N52" s="36"/>
      <c r="O52" s="36"/>
      <c r="P52" s="36"/>
      <c r="Q52" s="36"/>
      <c r="R52" s="13"/>
    </row>
    <row r="53" spans="12:18" ht="12">
      <c r="L53" s="31"/>
      <c r="M53" s="32"/>
      <c r="N53" s="36"/>
      <c r="O53" s="36"/>
      <c r="P53" s="36"/>
      <c r="Q53" s="36"/>
      <c r="R53" s="13"/>
    </row>
    <row r="54" spans="12:18" ht="12">
      <c r="L54" s="31"/>
      <c r="M54" s="32"/>
      <c r="N54" s="36"/>
      <c r="O54" s="36"/>
      <c r="P54" s="36"/>
      <c r="Q54" s="36"/>
      <c r="R54" s="13"/>
    </row>
    <row r="55" spans="12:18" ht="12">
      <c r="L55" s="31"/>
      <c r="M55" s="32"/>
      <c r="N55" s="36"/>
      <c r="O55" s="36"/>
      <c r="P55" s="36"/>
      <c r="Q55" s="36"/>
      <c r="R55" s="13"/>
    </row>
    <row r="56" spans="12:18" ht="12">
      <c r="L56" s="31"/>
      <c r="M56" s="32"/>
      <c r="N56" s="36"/>
      <c r="O56" s="36"/>
      <c r="P56" s="36"/>
      <c r="Q56" s="36"/>
      <c r="R56" s="13"/>
    </row>
    <row r="57" spans="12:18" ht="12">
      <c r="L57" s="31"/>
      <c r="M57" s="32"/>
      <c r="N57" s="36"/>
      <c r="O57" s="36"/>
      <c r="P57" s="36"/>
      <c r="Q57" s="36"/>
      <c r="R57" s="13"/>
    </row>
    <row r="58" spans="12:18" ht="12">
      <c r="L58" s="31"/>
      <c r="M58" s="32"/>
      <c r="N58" s="36"/>
      <c r="O58" s="36"/>
      <c r="P58" s="36"/>
      <c r="Q58" s="36"/>
      <c r="R58" s="13"/>
    </row>
    <row r="59" spans="12:18" ht="12">
      <c r="L59" s="31"/>
      <c r="M59" s="32"/>
      <c r="N59" s="36"/>
      <c r="O59" s="36"/>
      <c r="P59" s="36"/>
      <c r="Q59" s="36"/>
      <c r="R59" s="13"/>
    </row>
    <row r="60" spans="12:18" ht="12">
      <c r="L60" s="31"/>
      <c r="M60" s="32"/>
      <c r="N60" s="36"/>
      <c r="O60" s="36"/>
      <c r="P60" s="36"/>
      <c r="Q60" s="36"/>
      <c r="R60" s="13"/>
    </row>
    <row r="61" spans="12:18" ht="12">
      <c r="L61" s="31"/>
      <c r="M61" s="32"/>
      <c r="N61" s="36"/>
      <c r="O61" s="36"/>
      <c r="P61" s="36"/>
      <c r="Q61" s="36"/>
      <c r="R61" s="13"/>
    </row>
    <row r="62" spans="12:18" ht="12">
      <c r="L62" s="31"/>
      <c r="M62" s="32"/>
      <c r="N62" s="36"/>
      <c r="O62" s="36"/>
      <c r="P62" s="36"/>
      <c r="Q62" s="36"/>
      <c r="R62" s="13"/>
    </row>
    <row r="63" spans="12:18" ht="12">
      <c r="L63" s="31"/>
      <c r="M63" s="32"/>
      <c r="N63" s="36"/>
      <c r="O63" s="36"/>
      <c r="P63" s="36"/>
      <c r="Q63" s="36"/>
      <c r="R63" s="13"/>
    </row>
    <row r="64" spans="12:18" ht="12">
      <c r="L64" s="31"/>
      <c r="M64" s="32"/>
      <c r="N64" s="36"/>
      <c r="O64" s="36"/>
      <c r="P64" s="36"/>
      <c r="Q64" s="36"/>
      <c r="R64" s="13"/>
    </row>
    <row r="65" spans="12:18" ht="12">
      <c r="L65" s="31"/>
      <c r="M65" s="32"/>
      <c r="N65" s="36"/>
      <c r="O65" s="36"/>
      <c r="P65" s="36"/>
      <c r="Q65" s="36"/>
      <c r="R65" s="13"/>
    </row>
    <row r="67" spans="1:11" ht="12">
      <c r="A67" s="11"/>
      <c r="C67" s="11"/>
      <c r="E67" s="11"/>
      <c r="F67" s="11"/>
      <c r="G67" s="11"/>
      <c r="H67" s="11"/>
      <c r="I67" s="11"/>
      <c r="J67" s="11"/>
      <c r="K67" s="17"/>
    </row>
    <row r="68" spans="1:11" ht="12">
      <c r="A68" s="11"/>
      <c r="C68" s="11"/>
      <c r="E68" s="11"/>
      <c r="F68" s="11"/>
      <c r="G68" s="11"/>
      <c r="H68" s="11"/>
      <c r="I68" s="11"/>
      <c r="J68" s="11"/>
      <c r="K68" s="17"/>
    </row>
    <row r="69" spans="1:11" ht="12">
      <c r="A69" s="11"/>
      <c r="C69" s="11"/>
      <c r="E69" s="11"/>
      <c r="F69" s="11"/>
      <c r="G69" s="11"/>
      <c r="H69" s="11"/>
      <c r="I69" s="11"/>
      <c r="J69" s="11"/>
      <c r="K69" s="17"/>
    </row>
    <row r="70" spans="2:11" ht="12">
      <c r="B70" s="13"/>
      <c r="C70" s="13"/>
      <c r="D70" s="14"/>
      <c r="E70" s="15"/>
      <c r="F70" s="32"/>
      <c r="G70" s="11"/>
      <c r="H70" s="11"/>
      <c r="I70" s="11"/>
      <c r="J70" s="11"/>
      <c r="K70" s="17"/>
    </row>
    <row r="71" spans="2:11" ht="12">
      <c r="B71" s="13"/>
      <c r="C71" s="13"/>
      <c r="D71" s="14"/>
      <c r="E71" s="15"/>
      <c r="F71" s="32"/>
      <c r="G71" s="11"/>
      <c r="H71" s="11"/>
      <c r="I71" s="11"/>
      <c r="J71" s="11"/>
      <c r="K71" s="17"/>
    </row>
    <row r="72" spans="2:11" ht="12">
      <c r="B72" s="13"/>
      <c r="C72" s="13"/>
      <c r="D72" s="14"/>
      <c r="E72" s="15"/>
      <c r="F72" s="32"/>
      <c r="G72" s="11"/>
      <c r="H72" s="11"/>
      <c r="I72" s="11"/>
      <c r="J72" s="11"/>
      <c r="K72" s="17"/>
    </row>
    <row r="73" spans="2:11" ht="12">
      <c r="B73" s="13"/>
      <c r="C73" s="13"/>
      <c r="D73" s="14"/>
      <c r="E73" s="15"/>
      <c r="F73" s="32"/>
      <c r="G73" s="11"/>
      <c r="H73" s="11"/>
      <c r="I73" s="11"/>
      <c r="J73" s="11"/>
      <c r="K73" s="17"/>
    </row>
    <row r="74" spans="2:11" ht="12">
      <c r="B74" s="13"/>
      <c r="C74" s="13"/>
      <c r="D74" s="14"/>
      <c r="E74" s="15"/>
      <c r="F74" s="32"/>
      <c r="G74" s="11"/>
      <c r="H74" s="11"/>
      <c r="I74" s="11"/>
      <c r="J74" s="11"/>
      <c r="K74" s="17"/>
    </row>
    <row r="75" spans="2:11" ht="12">
      <c r="B75" s="13"/>
      <c r="C75" s="13"/>
      <c r="D75" s="14"/>
      <c r="E75" s="15"/>
      <c r="F75" s="32"/>
      <c r="G75" s="11"/>
      <c r="H75" s="11"/>
      <c r="I75" s="11"/>
      <c r="J75" s="11"/>
      <c r="K75" s="17"/>
    </row>
    <row r="76" spans="2:11" ht="12">
      <c r="B76" s="13"/>
      <c r="C76" s="13"/>
      <c r="D76" s="14"/>
      <c r="E76" s="15"/>
      <c r="F76" s="32"/>
      <c r="G76" s="11"/>
      <c r="H76" s="11"/>
      <c r="I76" s="11"/>
      <c r="J76" s="11"/>
      <c r="K76" s="17"/>
    </row>
    <row r="77" spans="2:11" ht="12">
      <c r="B77" s="13"/>
      <c r="C77" s="13"/>
      <c r="D77" s="14"/>
      <c r="E77" s="15"/>
      <c r="F77" s="32"/>
      <c r="G77" s="11"/>
      <c r="H77" s="11"/>
      <c r="I77" s="11"/>
      <c r="J77" s="11"/>
      <c r="K77" s="17"/>
    </row>
    <row r="78" spans="2:11" ht="12">
      <c r="B78" s="13"/>
      <c r="C78" s="13"/>
      <c r="D78" s="14"/>
      <c r="E78" s="15"/>
      <c r="F78" s="32"/>
      <c r="G78" s="11"/>
      <c r="H78" s="11"/>
      <c r="I78" s="11"/>
      <c r="J78" s="11"/>
      <c r="K78" s="17"/>
    </row>
    <row r="79" spans="2:11" ht="12">
      <c r="B79" s="13"/>
      <c r="C79" s="13"/>
      <c r="D79" s="14"/>
      <c r="E79" s="15"/>
      <c r="F79" s="32"/>
      <c r="G79" s="11"/>
      <c r="H79" s="11"/>
      <c r="I79" s="11"/>
      <c r="J79" s="11"/>
      <c r="K79" s="17"/>
    </row>
    <row r="80" spans="2:11" ht="12">
      <c r="B80" s="13"/>
      <c r="C80" s="13"/>
      <c r="D80" s="14"/>
      <c r="E80" s="15"/>
      <c r="F80" s="32"/>
      <c r="G80" s="11"/>
      <c r="H80" s="11"/>
      <c r="I80" s="11"/>
      <c r="J80" s="11"/>
      <c r="K80" s="17"/>
    </row>
    <row r="81" spans="2:11" ht="12">
      <c r="B81" s="13"/>
      <c r="C81" s="13"/>
      <c r="D81" s="14"/>
      <c r="E81" s="15"/>
      <c r="F81" s="32"/>
      <c r="G81" s="11"/>
      <c r="H81" s="11"/>
      <c r="I81" s="11"/>
      <c r="J81" s="11"/>
      <c r="K81" s="17"/>
    </row>
    <row r="82" spans="2:11" ht="12">
      <c r="B82" s="13"/>
      <c r="C82" s="13"/>
      <c r="D82" s="14"/>
      <c r="E82" s="15"/>
      <c r="F82" s="32"/>
      <c r="G82" s="11"/>
      <c r="H82" s="11"/>
      <c r="I82" s="11"/>
      <c r="J82" s="11"/>
      <c r="K82" s="17"/>
    </row>
    <row r="83" spans="2:11" ht="12">
      <c r="B83" s="13"/>
      <c r="C83" s="13"/>
      <c r="D83" s="14"/>
      <c r="E83" s="15"/>
      <c r="F83" s="32"/>
      <c r="G83" s="11"/>
      <c r="H83" s="11"/>
      <c r="I83" s="11"/>
      <c r="J83" s="11"/>
      <c r="K83" s="17"/>
    </row>
    <row r="84" spans="2:11" ht="12">
      <c r="B84" s="13"/>
      <c r="C84" s="13"/>
      <c r="D84" s="14"/>
      <c r="E84" s="15"/>
      <c r="F84" s="32"/>
      <c r="G84" s="11"/>
      <c r="H84" s="11"/>
      <c r="I84" s="11"/>
      <c r="J84" s="11"/>
      <c r="K84" s="17"/>
    </row>
    <row r="85" spans="2:11" ht="12">
      <c r="B85" s="13"/>
      <c r="C85" s="13"/>
      <c r="D85" s="13"/>
      <c r="F85" s="14"/>
      <c r="G85" s="15"/>
      <c r="H85" s="32"/>
      <c r="I85" s="11"/>
      <c r="J85" s="11"/>
      <c r="K85" s="17"/>
    </row>
    <row r="86" spans="2:11" ht="12">
      <c r="B86" s="13"/>
      <c r="C86" s="13"/>
      <c r="D86" s="13"/>
      <c r="F86" s="14"/>
      <c r="G86" s="15"/>
      <c r="H86" s="32"/>
      <c r="I86" s="11"/>
      <c r="J86" s="11"/>
      <c r="K86" s="17"/>
    </row>
  </sheetData>
  <sheetProtection password="E58A" sheet="1" objects="1" scenarios="1"/>
  <mergeCells count="32">
    <mergeCell ref="G14:H14"/>
    <mergeCell ref="D12:D13"/>
    <mergeCell ref="G18:H18"/>
    <mergeCell ref="G19:H19"/>
    <mergeCell ref="I14:I15"/>
    <mergeCell ref="I18:I19"/>
    <mergeCell ref="C10:C15"/>
    <mergeCell ref="D10:D11"/>
    <mergeCell ref="G15:H15"/>
    <mergeCell ref="G12:H12"/>
    <mergeCell ref="G13:H13"/>
    <mergeCell ref="D14:D15"/>
    <mergeCell ref="E14:F14"/>
    <mergeCell ref="E15:F15"/>
    <mergeCell ref="C24:H24"/>
    <mergeCell ref="I22:I23"/>
    <mergeCell ref="I16:I17"/>
    <mergeCell ref="D18:D19"/>
    <mergeCell ref="C16:H17"/>
    <mergeCell ref="C20:H21"/>
    <mergeCell ref="I20:I21"/>
    <mergeCell ref="C18:C19"/>
    <mergeCell ref="C22:H23"/>
    <mergeCell ref="C7:D7"/>
    <mergeCell ref="C5:J5"/>
    <mergeCell ref="I12:I13"/>
    <mergeCell ref="J12:J13"/>
    <mergeCell ref="I10:I11"/>
    <mergeCell ref="J10:J11"/>
    <mergeCell ref="I8:I9"/>
    <mergeCell ref="J8:J9"/>
    <mergeCell ref="C8:H9"/>
  </mergeCells>
  <printOptions/>
  <pageMargins left="0.75" right="0.75" top="0.7" bottom="0.7" header="0.5" footer="0.5"/>
  <pageSetup fitToHeight="1" fitToWidth="1" horizontalDpi="600" verticalDpi="600" orientation="landscape" scale="65"/>
  <headerFooter alignWithMargins="0">
    <oddFooter>&amp;LJ.Bushnell&amp;CSRS Rating Calculator&amp;R&amp;D&amp;T</oddFooter>
  </headerFooter>
  <rowBreaks count="2" manualBreakCount="2">
    <brk id="36" max="255" man="1"/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="90" zoomScaleNormal="90" workbookViewId="0" topLeftCell="A1">
      <selection activeCell="R29" sqref="R29"/>
    </sheetView>
  </sheetViews>
  <sheetFormatPr defaultColWidth="9.140625" defaultRowHeight="12.75"/>
  <cols>
    <col min="1" max="16384" width="9.140625" style="46" customWidth="1"/>
  </cols>
  <sheetData>
    <row r="1" ht="15">
      <c r="A1" s="45" t="s">
        <v>35</v>
      </c>
    </row>
    <row r="2" spans="1:11" ht="15">
      <c r="A2" s="47"/>
      <c r="K2" s="48"/>
    </row>
    <row r="3" spans="1:11" ht="15">
      <c r="A3" s="49" t="s">
        <v>36</v>
      </c>
      <c r="K3" s="48"/>
    </row>
    <row r="4" ht="12">
      <c r="A4" s="50" t="s">
        <v>37</v>
      </c>
    </row>
    <row r="5" ht="12">
      <c r="A5" s="50" t="s">
        <v>38</v>
      </c>
    </row>
    <row r="6" ht="12">
      <c r="A6" s="50" t="s">
        <v>39</v>
      </c>
    </row>
    <row r="7" ht="12">
      <c r="A7" s="50" t="s">
        <v>40</v>
      </c>
    </row>
    <row r="8" ht="12">
      <c r="A8" s="50" t="s">
        <v>41</v>
      </c>
    </row>
    <row r="9" ht="12">
      <c r="A9" s="50" t="s">
        <v>42</v>
      </c>
    </row>
    <row r="10" ht="12">
      <c r="A10" s="50" t="s">
        <v>43</v>
      </c>
    </row>
    <row r="11" ht="12">
      <c r="A11" s="50" t="s">
        <v>44</v>
      </c>
    </row>
    <row r="12" ht="12">
      <c r="A12" s="50" t="s">
        <v>45</v>
      </c>
    </row>
    <row r="13" ht="12">
      <c r="A13" s="51"/>
    </row>
    <row r="14" ht="12">
      <c r="A14" s="49" t="s">
        <v>46</v>
      </c>
    </row>
    <row r="16" ht="12">
      <c r="A16" s="46" t="s">
        <v>54</v>
      </c>
    </row>
    <row r="18" ht="12">
      <c r="A18" s="46" t="s">
        <v>13</v>
      </c>
    </row>
    <row r="25" spans="1:4" ht="15">
      <c r="A25" s="46" t="s">
        <v>12</v>
      </c>
      <c r="D25" s="48" t="s">
        <v>49</v>
      </c>
    </row>
    <row r="26" ht="12">
      <c r="B26" s="52"/>
    </row>
    <row r="27" spans="1:2" ht="12">
      <c r="A27" s="51"/>
      <c r="B27" s="52"/>
    </row>
    <row r="28" spans="1:2" ht="12">
      <c r="A28" s="46" t="s">
        <v>50</v>
      </c>
      <c r="B28" s="52"/>
    </row>
    <row r="33" ht="15">
      <c r="F33" s="53"/>
    </row>
    <row r="34" ht="12">
      <c r="F34" s="52"/>
    </row>
    <row r="35" ht="12">
      <c r="F35" s="52"/>
    </row>
    <row r="36" spans="1:6" ht="15">
      <c r="A36" s="46" t="s">
        <v>14</v>
      </c>
      <c r="B36" s="48"/>
      <c r="C36" s="48"/>
      <c r="D36" s="48"/>
      <c r="E36" s="48"/>
      <c r="F36" s="48"/>
    </row>
    <row r="37" spans="1:6" ht="15">
      <c r="A37" s="46" t="s">
        <v>51</v>
      </c>
      <c r="B37" s="48"/>
      <c r="C37" s="48"/>
      <c r="D37" s="48"/>
      <c r="E37" s="48"/>
      <c r="F37" s="48"/>
    </row>
    <row r="38" spans="1:6" ht="15">
      <c r="A38" s="46" t="s">
        <v>52</v>
      </c>
      <c r="B38" s="48"/>
      <c r="C38" s="48"/>
      <c r="D38" s="48"/>
      <c r="E38" s="48"/>
      <c r="F38" s="48"/>
    </row>
    <row r="39" spans="1:6" ht="12">
      <c r="A39" s="46" t="s">
        <v>53</v>
      </c>
      <c r="F39" s="52"/>
    </row>
    <row r="40" ht="12">
      <c r="F40" s="52"/>
    </row>
    <row r="41" ht="12">
      <c r="F41" s="52"/>
    </row>
    <row r="42" ht="12">
      <c r="F42" s="52"/>
    </row>
    <row r="43" ht="12">
      <c r="F43" s="52"/>
    </row>
    <row r="44" ht="15">
      <c r="C44" s="48" t="s">
        <v>47</v>
      </c>
    </row>
    <row r="49" ht="12">
      <c r="A49" s="46" t="s">
        <v>48</v>
      </c>
    </row>
    <row r="50" ht="12">
      <c r="A50" s="46" t="s">
        <v>55</v>
      </c>
    </row>
    <row r="51" ht="12">
      <c r="A51" s="46" t="s">
        <v>56</v>
      </c>
    </row>
    <row r="52" ht="12">
      <c r="A52" s="46" t="s">
        <v>57</v>
      </c>
    </row>
    <row r="53" ht="12">
      <c r="A53" s="46" t="s">
        <v>58</v>
      </c>
    </row>
    <row r="54" ht="12">
      <c r="A54" s="46" t="s">
        <v>59</v>
      </c>
    </row>
    <row r="55" ht="12">
      <c r="A55" s="46" t="s">
        <v>60</v>
      </c>
    </row>
    <row r="56" ht="12">
      <c r="A56" s="46" t="s">
        <v>61</v>
      </c>
    </row>
  </sheetData>
  <sheetProtection/>
  <printOptions/>
  <pageMargins left="0.75" right="0.75" top="1" bottom="1" header="0.5" footer="0.5"/>
  <pageSetup horizontalDpi="300" verticalDpi="300" orientation="portrait" scale="64"/>
  <drawing r:id="rId7"/>
  <legacyDrawing r:id="rId6"/>
  <oleObjects>
    <oleObject progId="Equation.3" shapeId="245944" r:id="rId1"/>
    <oleObject progId="Equation.3" shapeId="245945" r:id="rId2"/>
    <oleObject progId="Equation.3" shapeId="245946" r:id="rId3"/>
    <oleObject progId="Equation.3" shapeId="245947" r:id="rId4"/>
    <oleObject progId="Equation.3" shapeId="24594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Smith</cp:lastModifiedBy>
  <cp:lastPrinted>2006-01-10T23:07:07Z</cp:lastPrinted>
  <dcterms:created xsi:type="dcterms:W3CDTF">2003-04-15T12:39:00Z</dcterms:created>
  <dcterms:modified xsi:type="dcterms:W3CDTF">2006-01-10T23:08:26Z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